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D190626\Work_AAR\14.credit bank\หลักสูตรระยะสั้น_67\"/>
    </mc:Choice>
  </mc:AlternateContent>
  <xr:revisionPtr revIDLastSave="0" documentId="13_ncr:1_{4C657412-79F7-4AB4-9116-880097A6CDDF}" xr6:coauthVersionLast="47" xr6:coauthVersionMax="47" xr10:uidLastSave="{00000000-0000-0000-0000-000000000000}"/>
  <bookViews>
    <workbookView xWindow="-108" yWindow="-108" windowWidth="23256" windowHeight="12456" xr2:uid="{4F47776B-2A55-4A6F-A74A-15D64ADF1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I15" i="1"/>
  <c r="A21" i="1"/>
  <c r="A19" i="1"/>
  <c r="I16" i="1"/>
  <c r="I6" i="1"/>
  <c r="C10" i="1" s="1"/>
  <c r="H6" i="1"/>
  <c r="C9" i="1" s="1"/>
  <c r="F6" i="1"/>
  <c r="G6" i="1" s="1"/>
  <c r="D6" i="1"/>
  <c r="I20" i="1"/>
  <c r="I18" i="1"/>
  <c r="C11" i="1" l="1"/>
  <c r="I24" i="1" l="1"/>
  <c r="I9" i="1"/>
  <c r="I11" i="1" l="1"/>
  <c r="I10" i="1" s="1"/>
  <c r="I25" i="1"/>
</calcChain>
</file>

<file path=xl/sharedStrings.xml><?xml version="1.0" encoding="utf-8"?>
<sst xmlns="http://schemas.openxmlformats.org/spreadsheetml/2006/main" count="42" uniqueCount="35">
  <si>
    <t>จำนวนรับ</t>
  </si>
  <si>
    <t>คน</t>
  </si>
  <si>
    <t>จำนวนขั้นต่ำสำหรับเปิดสอน</t>
  </si>
  <si>
    <t>ค่าลงทะเบียน</t>
  </si>
  <si>
    <t>ค่าสนับสนุนฯ</t>
  </si>
  <si>
    <t>ค่าใช้จ่ายอื่นๆ</t>
  </si>
  <si>
    <t>รวม (บาท/คน)</t>
  </si>
  <si>
    <t>รายรับที่จัดเก็บจากผู้เรียน (บาท/คน)</t>
  </si>
  <si>
    <t>งบประมาณที่หน่วยจัดการเรียนการสอนเบิกจ่ายได้ (บาท/คน)</t>
  </si>
  <si>
    <t>นำส่ง ม. (ร้อยละ 10)</t>
  </si>
  <si>
    <t>สาธารณูปโภค (ร้อยละ 10)</t>
  </si>
  <si>
    <t>ค่าใช้จ่ายในการดำเนินงาน (ร้อยละ 80)</t>
  </si>
  <si>
    <t>ค่าใช้จ่ายในการดำเนินงาน</t>
  </si>
  <si>
    <t>บาท</t>
  </si>
  <si>
    <t>ค่าสนับสนุนการจัดการศึกษา</t>
  </si>
  <si>
    <t>รวม (งบประมาณขั้นต่ำ)</t>
  </si>
  <si>
    <r>
      <rPr>
        <b/>
        <sz val="16"/>
        <color theme="1"/>
        <rFont val="AngsanaUPC"/>
        <family val="1"/>
      </rPr>
      <t xml:space="preserve">สรุป </t>
    </r>
    <r>
      <rPr>
        <sz val="16"/>
        <color theme="1"/>
        <rFont val="AngsanaUPC"/>
        <family val="1"/>
      </rPr>
      <t>งบประมาณที่หน่วยจัดการเรียนการสอนเบิกจ่ายได้ เมื่อมีผู้เรียนตาม</t>
    </r>
    <r>
      <rPr>
        <b/>
        <u/>
        <sz val="16"/>
        <color theme="1"/>
        <rFont val="AngsanaUPC"/>
        <family val="1"/>
      </rPr>
      <t>จำนวนขั้นต่ำ</t>
    </r>
    <r>
      <rPr>
        <sz val="16"/>
        <color theme="1"/>
        <rFont val="AngsanaUPC"/>
        <family val="1"/>
      </rPr>
      <t>ที่สามารถเปิดสอนได้</t>
    </r>
  </si>
  <si>
    <t>หมวดงบประมาณ</t>
  </si>
  <si>
    <t>1.1 ค่าตอบแทนวิทยากรที่เป็นบุคลากร มทร.ล้านนา</t>
  </si>
  <si>
    <t>1.2 ค่าตอบแทนวิทยากรที่เป็นบุคลากรของรัฐ (นอก มทร.ล้านนา)</t>
  </si>
  <si>
    <t>1.3 ค่าตอบแทนวิทยากรที่มิใช่บุคลากรของรัฐ</t>
  </si>
  <si>
    <t>จำนวนชั่วโมงทั้งหมด (ชม.)</t>
  </si>
  <si>
    <t>จำนวนเงิน</t>
  </si>
  <si>
    <t>ชั่วโมงละ 300 บาท</t>
  </si>
  <si>
    <t>ชั่วโมงละ 600 บาท</t>
  </si>
  <si>
    <t>ชั่วโมงละ 1,200 บาท</t>
  </si>
  <si>
    <t>1. ค่าตอบแทน (ค่าใช้จ่ายในการดำเนินงาน)</t>
  </si>
  <si>
    <t>2. ค่าใช้สอย (ค่าใช้จ่ายในการดำเนินงาน)</t>
  </si>
  <si>
    <t>3. ค่าใช้วัสดุ (ค่าสนับสนุนการจัดการศึกษา)</t>
  </si>
  <si>
    <t>รวมค่าใช้จ่าย</t>
  </si>
  <si>
    <t>สรุป</t>
  </si>
  <si>
    <t>ค่าใช้จ่ายในการดำเนินงานที่ใช้อยู่ในงบประมาณที่คาดว่าจะได้รับ</t>
  </si>
  <si>
    <t>ค่าใช้จ่ายรวมที่ใช้อยู่ในงบประมาณที่คาดว่าจะได้รับ</t>
  </si>
  <si>
    <t>ค่าสนับสนุนการจัดการศึกษาที่ใช้อยู่ในงบประมาณที่คาดว่าจะได้รับ</t>
  </si>
  <si>
    <t>ยอดคงเหลือจ่ายเข้าคณะ (พื้นที่)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</si>
</sst>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u/>
      <sz val="16"/>
      <color theme="1"/>
      <name val="AngsanaUP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3" borderId="5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3" fontId="1" fillId="7" borderId="5" xfId="0" applyNumberFormat="1" applyFont="1" applyFill="1" applyBorder="1"/>
    <xf numFmtId="3" fontId="2" fillId="0" borderId="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7" borderId="0" xfId="0" applyNumberFormat="1" applyFont="1" applyFill="1" applyBorder="1"/>
    <xf numFmtId="3" fontId="2" fillId="0" borderId="0" xfId="0" applyNumberFormat="1" applyFont="1" applyAlignment="1">
      <alignment horizontal="right"/>
    </xf>
    <xf numFmtId="3" fontId="1" fillId="0" borderId="8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7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0A5A-EB5B-420C-816E-6EFEB2263D15}">
  <sheetPr>
    <pageSetUpPr fitToPage="1"/>
  </sheetPr>
  <dimension ref="A2:I25"/>
  <sheetViews>
    <sheetView showGridLines="0" tabSelected="1" topLeftCell="A7" zoomScaleNormal="100" workbookViewId="0">
      <selection activeCell="K7" sqref="K7"/>
    </sheetView>
  </sheetViews>
  <sheetFormatPr defaultColWidth="9.109375" defaultRowHeight="23.4"/>
  <cols>
    <col min="1" max="1" width="11.88671875" style="4" bestFit="1" customWidth="1"/>
    <col min="2" max="2" width="12.33203125" style="4" bestFit="1" customWidth="1"/>
    <col min="3" max="3" width="12" style="4" bestFit="1" customWidth="1"/>
    <col min="4" max="4" width="12.5546875" style="4" bestFit="1" customWidth="1"/>
    <col min="5" max="5" width="3.6640625" style="4" customWidth="1"/>
    <col min="6" max="6" width="24.44140625" style="5" bestFit="1" customWidth="1"/>
    <col min="7" max="7" width="22.5546875" style="4" bestFit="1" customWidth="1"/>
    <col min="8" max="8" width="32.6640625" style="4" bestFit="1" customWidth="1"/>
    <col min="9" max="9" width="12.5546875" style="4" bestFit="1" customWidth="1"/>
    <col min="10" max="16384" width="9.109375" style="4"/>
  </cols>
  <sheetData>
    <row r="2" spans="1:9" s="3" customFormat="1">
      <c r="A2" s="1" t="s">
        <v>0</v>
      </c>
      <c r="B2" s="13"/>
      <c r="C2" s="2" t="s">
        <v>1</v>
      </c>
      <c r="D2" s="1"/>
      <c r="E2" s="1"/>
      <c r="F2" s="1" t="s">
        <v>2</v>
      </c>
      <c r="G2" s="13"/>
      <c r="H2" s="2" t="s">
        <v>1</v>
      </c>
    </row>
    <row r="4" spans="1:9">
      <c r="A4" s="48" t="s">
        <v>7</v>
      </c>
      <c r="B4" s="48"/>
      <c r="C4" s="48"/>
      <c r="D4" s="49" t="s">
        <v>6</v>
      </c>
      <c r="E4" s="5"/>
      <c r="F4" s="48" t="s">
        <v>8</v>
      </c>
      <c r="G4" s="48"/>
      <c r="H4" s="48"/>
      <c r="I4" s="48"/>
    </row>
    <row r="5" spans="1:9">
      <c r="A5" s="6" t="s">
        <v>3</v>
      </c>
      <c r="B5" s="6" t="s">
        <v>4</v>
      </c>
      <c r="C5" s="6" t="s">
        <v>5</v>
      </c>
      <c r="D5" s="49"/>
      <c r="E5" s="5"/>
      <c r="F5" s="6" t="s">
        <v>9</v>
      </c>
      <c r="G5" s="6" t="s">
        <v>10</v>
      </c>
      <c r="H5" s="6" t="s">
        <v>11</v>
      </c>
      <c r="I5" s="6" t="s">
        <v>4</v>
      </c>
    </row>
    <row r="6" spans="1:9">
      <c r="A6" s="10"/>
      <c r="B6" s="10"/>
      <c r="C6" s="10"/>
      <c r="D6" s="11">
        <f>A6+B6+C6</f>
        <v>0</v>
      </c>
      <c r="F6" s="12">
        <f>(A6+C6)*0.1</f>
        <v>0</v>
      </c>
      <c r="G6" s="11">
        <f>F6</f>
        <v>0</v>
      </c>
      <c r="H6" s="21">
        <f>(A6+C6)*0.8</f>
        <v>0</v>
      </c>
      <c r="I6" s="22">
        <f>B6</f>
        <v>0</v>
      </c>
    </row>
    <row r="8" spans="1:9">
      <c r="A8" s="4" t="s">
        <v>16</v>
      </c>
    </row>
    <row r="9" spans="1:9">
      <c r="A9" s="50" t="s">
        <v>12</v>
      </c>
      <c r="B9" s="50"/>
      <c r="C9" s="21">
        <f>H6*G2</f>
        <v>0</v>
      </c>
      <c r="D9" s="4" t="s">
        <v>13</v>
      </c>
      <c r="F9" s="25" t="s">
        <v>30</v>
      </c>
      <c r="G9" s="51" t="s">
        <v>31</v>
      </c>
      <c r="H9" s="51"/>
      <c r="I9" s="29">
        <f>IF((I15+I22)&lt;=C9,1,0)</f>
        <v>1</v>
      </c>
    </row>
    <row r="10" spans="1:9">
      <c r="A10" s="50" t="s">
        <v>14</v>
      </c>
      <c r="B10" s="50"/>
      <c r="C10" s="22">
        <f>I6*G2</f>
        <v>0</v>
      </c>
      <c r="D10" s="4" t="s">
        <v>13</v>
      </c>
      <c r="F10" s="14"/>
      <c r="G10" s="52" t="s">
        <v>33</v>
      </c>
      <c r="H10" s="52"/>
      <c r="I10" s="30">
        <f>I11</f>
        <v>1</v>
      </c>
    </row>
    <row r="11" spans="1:9">
      <c r="A11" s="41" t="s">
        <v>15</v>
      </c>
      <c r="B11" s="41"/>
      <c r="C11" s="11">
        <f>C9+C10</f>
        <v>0</v>
      </c>
      <c r="D11" s="4" t="s">
        <v>13</v>
      </c>
      <c r="F11" s="16"/>
      <c r="G11" s="32" t="s">
        <v>32</v>
      </c>
      <c r="H11" s="32"/>
      <c r="I11" s="31">
        <f>IF(I24&lt;=C11,1,0)</f>
        <v>1</v>
      </c>
    </row>
    <row r="12" spans="1:9">
      <c r="A12" s="5"/>
      <c r="B12" s="5"/>
      <c r="C12" s="27"/>
      <c r="F12" s="26"/>
      <c r="G12" s="26"/>
      <c r="H12" s="26"/>
      <c r="I12" s="15"/>
    </row>
    <row r="13" spans="1:9">
      <c r="A13" s="42" t="s">
        <v>12</v>
      </c>
      <c r="B13" s="42"/>
    </row>
    <row r="14" spans="1:9">
      <c r="A14" s="45" t="s">
        <v>17</v>
      </c>
      <c r="B14" s="46"/>
      <c r="C14" s="46"/>
      <c r="D14" s="46"/>
      <c r="E14" s="46"/>
      <c r="F14" s="46"/>
      <c r="G14" s="46"/>
      <c r="H14" s="47"/>
      <c r="I14" s="17" t="s">
        <v>22</v>
      </c>
    </row>
    <row r="15" spans="1:9">
      <c r="A15" s="37" t="s">
        <v>26</v>
      </c>
      <c r="B15" s="38"/>
      <c r="C15" s="38"/>
      <c r="D15" s="38"/>
      <c r="E15" s="38"/>
      <c r="F15" s="38"/>
      <c r="G15" s="38"/>
      <c r="H15" s="39"/>
      <c r="I15" s="20">
        <f>I16+I18+I20</f>
        <v>0</v>
      </c>
    </row>
    <row r="16" spans="1:9">
      <c r="A16" s="43" t="s">
        <v>18</v>
      </c>
      <c r="B16" s="43"/>
      <c r="C16" s="43"/>
      <c r="D16" s="43"/>
      <c r="E16" s="43"/>
      <c r="F16" s="6" t="s">
        <v>23</v>
      </c>
      <c r="G16" s="7" t="s">
        <v>21</v>
      </c>
      <c r="H16" s="10"/>
      <c r="I16" s="23">
        <f>H16*300</f>
        <v>0</v>
      </c>
    </row>
    <row r="17" spans="1:9">
      <c r="A17" s="33" t="str">
        <f>"( "&amp;H16&amp;" ชั่วโมง"&amp;" x 300 บาท)"</f>
        <v>(  ชั่วโมง x 300 บาท)</v>
      </c>
      <c r="B17" s="34"/>
      <c r="C17" s="34"/>
      <c r="D17" s="34"/>
      <c r="E17" s="34"/>
      <c r="F17" s="34"/>
      <c r="G17" s="34"/>
      <c r="H17" s="35"/>
      <c r="I17" s="9"/>
    </row>
    <row r="18" spans="1:9">
      <c r="A18" s="43" t="s">
        <v>19</v>
      </c>
      <c r="B18" s="43"/>
      <c r="C18" s="43"/>
      <c r="D18" s="43"/>
      <c r="E18" s="43"/>
      <c r="F18" s="6" t="s">
        <v>24</v>
      </c>
      <c r="G18" s="7" t="s">
        <v>21</v>
      </c>
      <c r="H18" s="10"/>
      <c r="I18" s="23">
        <f>H18*600</f>
        <v>0</v>
      </c>
    </row>
    <row r="19" spans="1:9">
      <c r="A19" s="33" t="str">
        <f>"( "&amp;H18&amp;" ชั่วโมง"&amp;" x 600 บาท)"</f>
        <v>(  ชั่วโมง x 600 บาท)</v>
      </c>
      <c r="B19" s="34"/>
      <c r="C19" s="34"/>
      <c r="D19" s="34"/>
      <c r="E19" s="34"/>
      <c r="F19" s="34"/>
      <c r="G19" s="34"/>
      <c r="H19" s="35"/>
      <c r="I19" s="9"/>
    </row>
    <row r="20" spans="1:9">
      <c r="A20" s="44" t="s">
        <v>20</v>
      </c>
      <c r="B20" s="44"/>
      <c r="C20" s="44"/>
      <c r="D20" s="44"/>
      <c r="E20" s="44"/>
      <c r="F20" s="6" t="s">
        <v>25</v>
      </c>
      <c r="G20" s="8" t="s">
        <v>21</v>
      </c>
      <c r="H20" s="18"/>
      <c r="I20" s="24">
        <f>H20*1200</f>
        <v>0</v>
      </c>
    </row>
    <row r="21" spans="1:9">
      <c r="A21" s="33" t="str">
        <f>"( "&amp;H20&amp;" ชั่วโมง"&amp;" x 1,200 บาท)"</f>
        <v>(  ชั่วโมง x 1,200 บาท)</v>
      </c>
      <c r="B21" s="34"/>
      <c r="C21" s="34"/>
      <c r="D21" s="34"/>
      <c r="E21" s="34"/>
      <c r="F21" s="34"/>
      <c r="G21" s="34"/>
      <c r="H21" s="35"/>
      <c r="I21" s="9"/>
    </row>
    <row r="22" spans="1:9">
      <c r="A22" s="36" t="s">
        <v>27</v>
      </c>
      <c r="B22" s="36"/>
      <c r="C22" s="36"/>
      <c r="D22" s="36"/>
      <c r="E22" s="36"/>
      <c r="F22" s="36"/>
      <c r="G22" s="36"/>
      <c r="H22" s="36"/>
      <c r="I22" s="19"/>
    </row>
    <row r="23" spans="1:9">
      <c r="A23" s="37" t="s">
        <v>28</v>
      </c>
      <c r="B23" s="38"/>
      <c r="C23" s="38"/>
      <c r="D23" s="38"/>
      <c r="E23" s="38"/>
      <c r="F23" s="38"/>
      <c r="G23" s="38"/>
      <c r="H23" s="39"/>
      <c r="I23" s="19"/>
    </row>
    <row r="24" spans="1:9">
      <c r="A24" s="40" t="s">
        <v>29</v>
      </c>
      <c r="B24" s="40"/>
      <c r="C24" s="40"/>
      <c r="D24" s="40"/>
      <c r="E24" s="40"/>
      <c r="F24" s="40"/>
      <c r="G24" s="40"/>
      <c r="H24" s="40"/>
      <c r="I24" s="20">
        <f>I15+I22+I23</f>
        <v>0</v>
      </c>
    </row>
    <row r="25" spans="1:9">
      <c r="H25" s="28" t="s">
        <v>34</v>
      </c>
      <c r="I25" s="20">
        <f>C11-I24</f>
        <v>0</v>
      </c>
    </row>
  </sheetData>
  <sheetProtection algorithmName="SHA-512" hashValue="Ci6H7R2wBrhVJxG/As+LrethVgfXxAZ1lSgKExwnVdFp6gyidQwharu9Wc06nUgo7hkk1gKxACi0YKHS9O2ozg==" saltValue="YerfDuLMd7n8VFLhPt0GWA==" spinCount="100000" sheet="1" objects="1" scenarios="1"/>
  <protectedRanges>
    <protectedRange sqref="B2 G2 A6:C6 H16 H18 H20 I22 I23" name="Range1"/>
  </protectedRanges>
  <mergeCells count="21">
    <mergeCell ref="F4:I4"/>
    <mergeCell ref="A4:C4"/>
    <mergeCell ref="D4:D5"/>
    <mergeCell ref="A9:B9"/>
    <mergeCell ref="A10:B10"/>
    <mergeCell ref="G9:H9"/>
    <mergeCell ref="G10:H10"/>
    <mergeCell ref="A23:H23"/>
    <mergeCell ref="A24:H24"/>
    <mergeCell ref="A11:B11"/>
    <mergeCell ref="A13:B13"/>
    <mergeCell ref="A16:E16"/>
    <mergeCell ref="A18:E18"/>
    <mergeCell ref="A20:E20"/>
    <mergeCell ref="A14:H14"/>
    <mergeCell ref="A15:H15"/>
    <mergeCell ref="G11:H11"/>
    <mergeCell ref="A17:H17"/>
    <mergeCell ref="A19:H19"/>
    <mergeCell ref="A21:H21"/>
    <mergeCell ref="A22:H22"/>
  </mergeCells>
  <pageMargins left="0.25" right="0.25" top="0.75" bottom="0.75" header="0.3" footer="0.3"/>
  <pageSetup paperSize="9" scale="8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3CDBFD8-3EDC-401B-B3C6-C16C3B38C3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" iconId="0"/>
              <x14:cfIcon iconSet="3Symbols" iconId="2"/>
            </x14:iconSet>
          </x14:cfRule>
          <xm:sqref>I9:I11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Yanakawee Khatsitalee</dc:creator>
  <cp:lastModifiedBy>Flex Series</cp:lastModifiedBy>
  <dcterms:created xsi:type="dcterms:W3CDTF">2024-03-29T08:15:29Z</dcterms:created>
  <dcterms:modified xsi:type="dcterms:W3CDTF">2024-04-24T01:54:26Z</dcterms:modified>
</cp:coreProperties>
</file>